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195" windowHeight="3405"/>
  </bookViews>
  <sheets>
    <sheet name="DATA" sheetId="19" r:id="rId1"/>
    <sheet name="Sheet3" sheetId="5" r:id="rId2"/>
  </sheets>
  <calcPr calcId="125725"/>
</workbook>
</file>

<file path=xl/calcChain.xml><?xml version="1.0" encoding="utf-8"?>
<calcChain xmlns="http://schemas.openxmlformats.org/spreadsheetml/2006/main">
  <c r="F97" i="19"/>
  <c r="F98" s="1"/>
  <c r="E97"/>
  <c r="F96"/>
  <c r="E96"/>
  <c r="F95"/>
  <c r="E95"/>
  <c r="F77"/>
  <c r="F76"/>
  <c r="F75"/>
  <c r="E77"/>
  <c r="E76"/>
  <c r="E75"/>
  <c r="E78"/>
  <c r="F57"/>
  <c r="F58" s="1"/>
  <c r="E57"/>
  <c r="F56"/>
  <c r="E56"/>
  <c r="F55"/>
  <c r="E55"/>
  <c r="F44"/>
  <c r="F45" s="1"/>
  <c r="F43"/>
  <c r="F42"/>
  <c r="E45"/>
  <c r="E44"/>
  <c r="E43"/>
  <c r="E42"/>
  <c r="F31"/>
  <c r="E31"/>
  <c r="F30"/>
  <c r="E30"/>
  <c r="F29"/>
  <c r="E29"/>
  <c r="E13"/>
  <c r="F15"/>
  <c r="F14"/>
  <c r="F13"/>
  <c r="E16"/>
  <c r="E15"/>
  <c r="E14"/>
  <c r="G93"/>
  <c r="G92"/>
  <c r="G91"/>
  <c r="G90"/>
  <c r="G89"/>
  <c r="G88"/>
  <c r="G87"/>
  <c r="G86"/>
  <c r="G85"/>
  <c r="G84"/>
  <c r="G83"/>
  <c r="G82"/>
  <c r="G81"/>
  <c r="G80"/>
  <c r="G96" s="1"/>
  <c r="G73"/>
  <c r="G72"/>
  <c r="G71"/>
  <c r="G70"/>
  <c r="G69"/>
  <c r="G68"/>
  <c r="G67"/>
  <c r="G66"/>
  <c r="G65"/>
  <c r="G64"/>
  <c r="G63"/>
  <c r="G62"/>
  <c r="G61"/>
  <c r="G60"/>
  <c r="G77" s="1"/>
  <c r="G53"/>
  <c r="G52"/>
  <c r="G51"/>
  <c r="G50"/>
  <c r="G49"/>
  <c r="G48"/>
  <c r="G56" s="1"/>
  <c r="G47"/>
  <c r="G57" s="1"/>
  <c r="G40"/>
  <c r="G39"/>
  <c r="G38"/>
  <c r="G37"/>
  <c r="G36"/>
  <c r="G35"/>
  <c r="G34"/>
  <c r="G44" s="1"/>
  <c r="G27"/>
  <c r="G26"/>
  <c r="G25"/>
  <c r="G24"/>
  <c r="G23"/>
  <c r="G22"/>
  <c r="G21"/>
  <c r="G20"/>
  <c r="G19"/>
  <c r="G18"/>
  <c r="G30" s="1"/>
  <c r="G11"/>
  <c r="G10"/>
  <c r="G9"/>
  <c r="G8"/>
  <c r="G7"/>
  <c r="G6"/>
  <c r="G5"/>
  <c r="G4"/>
  <c r="G3"/>
  <c r="G2"/>
  <c r="G15" s="1"/>
  <c r="G16" l="1"/>
  <c r="G78"/>
  <c r="G14"/>
  <c r="F32"/>
  <c r="G29"/>
  <c r="G31"/>
  <c r="G32" s="1"/>
  <c r="G42"/>
  <c r="G45" s="1"/>
  <c r="F16"/>
  <c r="G13"/>
  <c r="E32"/>
  <c r="G43"/>
  <c r="E58"/>
  <c r="G55"/>
  <c r="G58" s="1"/>
  <c r="G76"/>
  <c r="G95"/>
  <c r="E98"/>
  <c r="G97"/>
  <c r="G98" s="1"/>
  <c r="F78"/>
  <c r="G75"/>
</calcChain>
</file>

<file path=xl/sharedStrings.xml><?xml version="1.0" encoding="utf-8"?>
<sst xmlns="http://schemas.openxmlformats.org/spreadsheetml/2006/main" count="154" uniqueCount="15">
  <si>
    <t>f</t>
  </si>
  <si>
    <t>m</t>
  </si>
  <si>
    <t>gender</t>
  </si>
  <si>
    <t>Subject#</t>
  </si>
  <si>
    <t>City</t>
  </si>
  <si>
    <t>Paris</t>
  </si>
  <si>
    <t>Quebec</t>
  </si>
  <si>
    <t>London</t>
  </si>
  <si>
    <t>N</t>
  </si>
  <si>
    <t>Average</t>
  </si>
  <si>
    <t>STDEV</t>
  </si>
  <si>
    <t>CI</t>
  </si>
  <si>
    <t>Body weight (kg)</t>
  </si>
  <si>
    <t>Brain weight (kg)</t>
  </si>
  <si>
    <t>Standardised brain size 
(g/Kg body weight)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</si>
</sst>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2"/>
      <color rgb="FF0033CC"/>
      <name val="Calibri"/>
      <family val="2"/>
      <scheme val="minor"/>
    </font>
    <font>
      <b/>
      <sz val="12"/>
      <color rgb="FF0033CC"/>
      <name val="Cambria"/>
      <family val="1"/>
      <scheme val="major"/>
    </font>
    <font>
      <b/>
      <sz val="11"/>
      <color rgb="FF0033CC"/>
      <name val="Cambria"/>
      <family val="1"/>
      <scheme val="maj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0" fontId="18" fillId="0" borderId="0" xfId="0" applyFont="1"/>
    <xf numFmtId="0" fontId="18" fillId="0" borderId="0" xfId="0" applyFont="1" applyFill="1" applyBorder="1"/>
    <xf numFmtId="0" fontId="19" fillId="33" borderId="10" xfId="0" applyFont="1" applyFill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Fill="1" applyBorder="1"/>
    <xf numFmtId="0" fontId="14" fillId="0" borderId="0" xfId="0" applyFont="1" applyAlignment="1">
      <alignment horizontal="center"/>
    </xf>
    <xf numFmtId="0" fontId="24" fillId="33" borderId="10" xfId="0" applyFont="1" applyFill="1" applyBorder="1" applyAlignment="1">
      <alignment horizontal="center"/>
    </xf>
    <xf numFmtId="164" fontId="24" fillId="33" borderId="10" xfId="0" applyNumberFormat="1" applyFont="1" applyFill="1" applyBorder="1" applyAlignment="1">
      <alignment horizontal="center"/>
    </xf>
    <xf numFmtId="1" fontId="25" fillId="35" borderId="10" xfId="0" applyNumberFormat="1" applyFont="1" applyFill="1" applyBorder="1" applyAlignment="1">
      <alignment horizontal="center"/>
    </xf>
    <xf numFmtId="164" fontId="25" fillId="35" borderId="10" xfId="0" applyNumberFormat="1" applyFont="1" applyFill="1" applyBorder="1" applyAlignment="1">
      <alignment horizontal="center"/>
    </xf>
    <xf numFmtId="1" fontId="21" fillId="35" borderId="10" xfId="0" applyNumberFormat="1" applyFont="1" applyFill="1" applyBorder="1" applyAlignment="1">
      <alignment horizontal="center"/>
    </xf>
    <xf numFmtId="164" fontId="20" fillId="35" borderId="10" xfId="0" applyNumberFormat="1" applyFont="1" applyFill="1" applyBorder="1" applyAlignment="1">
      <alignment horizontal="center"/>
    </xf>
    <xf numFmtId="0" fontId="24" fillId="36" borderId="10" xfId="0" applyFont="1" applyFill="1" applyBorder="1" applyAlignment="1">
      <alignment horizontal="center"/>
    </xf>
    <xf numFmtId="164" fontId="24" fillId="36" borderId="10" xfId="0" applyNumberFormat="1" applyFont="1" applyFill="1" applyBorder="1" applyAlignment="1">
      <alignment horizontal="center"/>
    </xf>
    <xf numFmtId="0" fontId="19" fillId="36" borderId="10" xfId="0" applyFont="1" applyFill="1" applyBorder="1" applyAlignment="1">
      <alignment horizontal="center"/>
    </xf>
    <xf numFmtId="164" fontId="19" fillId="36" borderId="10" xfId="0" applyNumberFormat="1" applyFont="1" applyFill="1" applyBorder="1" applyAlignment="1">
      <alignment horizontal="center"/>
    </xf>
    <xf numFmtId="1" fontId="24" fillId="33" borderId="10" xfId="0" applyNumberFormat="1" applyFont="1" applyFill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1" fontId="24" fillId="35" borderId="10" xfId="0" applyNumberFormat="1" applyFont="1" applyFill="1" applyBorder="1" applyAlignment="1">
      <alignment horizontal="center"/>
    </xf>
    <xf numFmtId="164" fontId="24" fillId="35" borderId="10" xfId="0" applyNumberFormat="1" applyFont="1" applyFill="1" applyBorder="1" applyAlignment="1">
      <alignment horizontal="center"/>
    </xf>
    <xf numFmtId="1" fontId="19" fillId="35" borderId="10" xfId="0" applyNumberFormat="1" applyFont="1" applyFill="1" applyBorder="1" applyAlignment="1">
      <alignment horizontal="center"/>
    </xf>
    <xf numFmtId="1" fontId="24" fillId="36" borderId="10" xfId="0" applyNumberFormat="1" applyFont="1" applyFill="1" applyBorder="1" applyAlignment="1">
      <alignment horizontal="center"/>
    </xf>
    <xf numFmtId="1" fontId="19" fillId="36" borderId="10" xfId="0" applyNumberFormat="1" applyFont="1" applyFill="1" applyBorder="1" applyAlignment="1">
      <alignment horizontal="center"/>
    </xf>
    <xf numFmtId="164" fontId="19" fillId="35" borderId="10" xfId="0" applyNumberFormat="1" applyFont="1" applyFill="1" applyBorder="1" applyAlignment="1">
      <alignment horizontal="center"/>
    </xf>
    <xf numFmtId="2" fontId="23" fillId="0" borderId="10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16" fillId="0" borderId="0" xfId="0" applyFont="1"/>
    <xf numFmtId="164" fontId="22" fillId="0" borderId="0" xfId="0" applyNumberFormat="1" applyFont="1" applyFill="1" applyAlignment="1">
      <alignment horizontal="center"/>
    </xf>
    <xf numFmtId="0" fontId="26" fillId="33" borderId="10" xfId="0" applyFont="1" applyFill="1" applyBorder="1" applyAlignment="1">
      <alignment horizontal="center"/>
    </xf>
    <xf numFmtId="1" fontId="26" fillId="33" borderId="11" xfId="0" applyNumberFormat="1" applyFont="1" applyFill="1" applyBorder="1" applyAlignment="1">
      <alignment horizontal="center"/>
    </xf>
    <xf numFmtId="1" fontId="26" fillId="33" borderId="10" xfId="0" applyNumberFormat="1" applyFont="1" applyFill="1" applyBorder="1" applyAlignment="1">
      <alignment horizontal="center"/>
    </xf>
    <xf numFmtId="164" fontId="26" fillId="33" borderId="10" xfId="0" applyNumberFormat="1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1" fontId="27" fillId="33" borderId="10" xfId="0" applyNumberFormat="1" applyFont="1" applyFill="1" applyBorder="1" applyAlignment="1">
      <alignment horizontal="center"/>
    </xf>
    <xf numFmtId="164" fontId="27" fillId="33" borderId="10" xfId="0" applyNumberFormat="1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/>
    </xf>
    <xf numFmtId="1" fontId="26" fillId="35" borderId="10" xfId="0" applyNumberFormat="1" applyFont="1" applyFill="1" applyBorder="1" applyAlignment="1">
      <alignment horizontal="center"/>
    </xf>
    <xf numFmtId="0" fontId="27" fillId="35" borderId="10" xfId="0" applyFont="1" applyFill="1" applyBorder="1" applyAlignment="1">
      <alignment horizontal="center"/>
    </xf>
    <xf numFmtId="1" fontId="27" fillId="35" borderId="10" xfId="0" applyNumberFormat="1" applyFont="1" applyFill="1" applyBorder="1" applyAlignment="1">
      <alignment horizontal="center"/>
    </xf>
    <xf numFmtId="0" fontId="26" fillId="36" borderId="10" xfId="0" applyFont="1" applyFill="1" applyBorder="1" applyAlignment="1">
      <alignment horizontal="center"/>
    </xf>
    <xf numFmtId="164" fontId="26" fillId="36" borderId="10" xfId="0" applyNumberFormat="1" applyFont="1" applyFill="1" applyBorder="1" applyAlignment="1">
      <alignment horizontal="center"/>
    </xf>
    <xf numFmtId="1" fontId="26" fillId="36" borderId="10" xfId="0" applyNumberFormat="1" applyFont="1" applyFill="1" applyBorder="1" applyAlignment="1">
      <alignment horizontal="center"/>
    </xf>
    <xf numFmtId="0" fontId="27" fillId="36" borderId="10" xfId="0" applyFont="1" applyFill="1" applyBorder="1" applyAlignment="1">
      <alignment horizontal="center"/>
    </xf>
    <xf numFmtId="164" fontId="27" fillId="36" borderId="10" xfId="0" applyNumberFormat="1" applyFont="1" applyFill="1" applyBorder="1" applyAlignment="1">
      <alignment horizontal="center"/>
    </xf>
    <xf numFmtId="1" fontId="27" fillId="36" borderId="10" xfId="0" applyNumberFormat="1" applyFont="1" applyFill="1" applyBorder="1" applyAlignment="1">
      <alignment horizontal="center"/>
    </xf>
    <xf numFmtId="0" fontId="22" fillId="36" borderId="10" xfId="0" applyFont="1" applyFill="1" applyBorder="1"/>
    <xf numFmtId="164" fontId="22" fillId="36" borderId="10" xfId="0" applyNumberFormat="1" applyFont="1" applyFill="1" applyBorder="1"/>
    <xf numFmtId="0" fontId="16" fillId="36" borderId="10" xfId="0" applyFont="1" applyFill="1" applyBorder="1"/>
    <xf numFmtId="0" fontId="22" fillId="36" borderId="10" xfId="0" applyFont="1" applyFill="1" applyBorder="1" applyAlignment="1">
      <alignment horizontal="center"/>
    </xf>
    <xf numFmtId="164" fontId="22" fillId="36" borderId="10" xfId="0" applyNumberFormat="1" applyFont="1" applyFill="1" applyBorder="1" applyAlignment="1">
      <alignment horizontal="center"/>
    </xf>
    <xf numFmtId="0" fontId="26" fillId="34" borderId="10" xfId="0" applyFont="1" applyFill="1" applyBorder="1" applyAlignment="1">
      <alignment horizontal="center"/>
    </xf>
    <xf numFmtId="1" fontId="24" fillId="34" borderId="10" xfId="0" applyNumberFormat="1" applyFont="1" applyFill="1" applyBorder="1" applyAlignment="1">
      <alignment horizontal="center"/>
    </xf>
    <xf numFmtId="164" fontId="24" fillId="34" borderId="10" xfId="0" applyNumberFormat="1" applyFont="1" applyFill="1" applyBorder="1" applyAlignment="1">
      <alignment horizontal="center"/>
    </xf>
    <xf numFmtId="0" fontId="27" fillId="34" borderId="10" xfId="0" applyFont="1" applyFill="1" applyBorder="1" applyAlignment="1">
      <alignment horizontal="center"/>
    </xf>
    <xf numFmtId="1" fontId="19" fillId="34" borderId="10" xfId="0" applyNumberFormat="1" applyFont="1" applyFill="1" applyBorder="1" applyAlignment="1">
      <alignment horizontal="center"/>
    </xf>
    <xf numFmtId="164" fontId="19" fillId="34" borderId="10" xfId="0" applyNumberFormat="1" applyFont="1" applyFill="1" applyBorder="1" applyAlignment="1">
      <alignment horizontal="center"/>
    </xf>
    <xf numFmtId="0" fontId="22" fillId="34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CCCCFF"/>
      <color rgb="FFCCFFCC"/>
      <color rgb="FF99FF99"/>
      <color rgb="FFB3F200"/>
      <color rgb="FF99CC00"/>
      <color rgb="FFFFBE3B"/>
      <color rgb="FF9966FF"/>
      <color rgb="FF70A800"/>
      <color rgb="FF0033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"/>
  <sheetViews>
    <sheetView tabSelected="1" zoomScale="65" zoomScaleNormal="65" workbookViewId="0">
      <selection activeCell="H28" sqref="H28"/>
    </sheetView>
  </sheetViews>
  <sheetFormatPr defaultRowHeight="15"/>
  <cols>
    <col min="2" max="2" width="14.5703125" style="28" customWidth="1"/>
    <col min="3" max="3" width="10.28515625" style="28" customWidth="1"/>
    <col min="4" max="4" width="11.42578125" style="28" customWidth="1"/>
    <col min="5" max="5" width="15.140625" style="28" customWidth="1"/>
    <col min="6" max="6" width="18.42578125" style="30" customWidth="1"/>
    <col min="7" max="7" width="34.7109375" style="29" customWidth="1"/>
  </cols>
  <sheetData>
    <row r="1" spans="2:7" ht="42.75" customHeight="1">
      <c r="B1" s="26" t="s">
        <v>3</v>
      </c>
      <c r="C1" s="26" t="s">
        <v>4</v>
      </c>
      <c r="D1" s="26" t="s">
        <v>2</v>
      </c>
      <c r="E1" s="26" t="s">
        <v>12</v>
      </c>
      <c r="F1" s="27" t="s">
        <v>13</v>
      </c>
      <c r="G1" s="26" t="s">
        <v>14</v>
      </c>
    </row>
    <row r="2" spans="2:7" s="5" customFormat="1" ht="15.75">
      <c r="B2" s="31">
        <v>16</v>
      </c>
      <c r="C2" s="31" t="s">
        <v>7</v>
      </c>
      <c r="D2" s="31" t="s">
        <v>0</v>
      </c>
      <c r="E2" s="8">
        <v>65</v>
      </c>
      <c r="F2" s="9">
        <v>1.2529999999999999</v>
      </c>
      <c r="G2" s="32">
        <f t="shared" ref="G2:G11" si="0">(F2*1000)/E2</f>
        <v>19.276923076923076</v>
      </c>
    </row>
    <row r="3" spans="2:7" s="5" customFormat="1" ht="15.75">
      <c r="B3" s="31">
        <v>22</v>
      </c>
      <c r="C3" s="31" t="s">
        <v>7</v>
      </c>
      <c r="D3" s="31" t="s">
        <v>0</v>
      </c>
      <c r="E3" s="8">
        <v>63</v>
      </c>
      <c r="F3" s="9">
        <v>1.2430000000000001</v>
      </c>
      <c r="G3" s="33">
        <f t="shared" si="0"/>
        <v>19.730158730158731</v>
      </c>
    </row>
    <row r="4" spans="2:7" s="5" customFormat="1" ht="15.75">
      <c r="B4" s="31">
        <v>26</v>
      </c>
      <c r="C4" s="31" t="s">
        <v>7</v>
      </c>
      <c r="D4" s="31" t="s">
        <v>0</v>
      </c>
      <c r="E4" s="8">
        <v>62</v>
      </c>
      <c r="F4" s="9">
        <v>1.2490000000000001</v>
      </c>
      <c r="G4" s="33">
        <f t="shared" si="0"/>
        <v>20.14516129032258</v>
      </c>
    </row>
    <row r="5" spans="2:7" s="5" customFormat="1" ht="15.75">
      <c r="B5" s="31">
        <v>30</v>
      </c>
      <c r="C5" s="31" t="s">
        <v>7</v>
      </c>
      <c r="D5" s="31" t="s">
        <v>0</v>
      </c>
      <c r="E5" s="8">
        <v>55</v>
      </c>
      <c r="F5" s="9">
        <v>1.302</v>
      </c>
      <c r="G5" s="33">
        <f t="shared" si="0"/>
        <v>23.672727272727272</v>
      </c>
    </row>
    <row r="6" spans="2:7" s="5" customFormat="1">
      <c r="B6" s="31">
        <v>32</v>
      </c>
      <c r="C6" s="31" t="s">
        <v>7</v>
      </c>
      <c r="D6" s="31" t="s">
        <v>0</v>
      </c>
      <c r="E6" s="31">
        <v>53</v>
      </c>
      <c r="F6" s="34">
        <v>1.3029999999999999</v>
      </c>
      <c r="G6" s="33">
        <f t="shared" si="0"/>
        <v>24.584905660377359</v>
      </c>
    </row>
    <row r="7" spans="2:7" s="5" customFormat="1" ht="15.75">
      <c r="B7" s="31">
        <v>34</v>
      </c>
      <c r="C7" s="31" t="s">
        <v>7</v>
      </c>
      <c r="D7" s="31" t="s">
        <v>0</v>
      </c>
      <c r="E7" s="8">
        <v>52</v>
      </c>
      <c r="F7" s="9">
        <v>1.3149999999999999</v>
      </c>
      <c r="G7" s="33">
        <f t="shared" si="0"/>
        <v>25.28846153846154</v>
      </c>
    </row>
    <row r="8" spans="2:7" s="5" customFormat="1" ht="15.75">
      <c r="B8" s="31">
        <v>42</v>
      </c>
      <c r="C8" s="31" t="s">
        <v>7</v>
      </c>
      <c r="D8" s="31" t="s">
        <v>0</v>
      </c>
      <c r="E8" s="8">
        <v>60</v>
      </c>
      <c r="F8" s="9">
        <v>1.2809999999999999</v>
      </c>
      <c r="G8" s="33">
        <f t="shared" si="0"/>
        <v>21.35</v>
      </c>
    </row>
    <row r="9" spans="2:7" s="5" customFormat="1" ht="15.75">
      <c r="B9" s="31">
        <v>47</v>
      </c>
      <c r="C9" s="31" t="s">
        <v>7</v>
      </c>
      <c r="D9" s="31" t="s">
        <v>0</v>
      </c>
      <c r="E9" s="8">
        <v>56</v>
      </c>
      <c r="F9" s="9">
        <v>1.292</v>
      </c>
      <c r="G9" s="33">
        <f t="shared" si="0"/>
        <v>23.071428571428573</v>
      </c>
    </row>
    <row r="10" spans="2:7" s="5" customFormat="1" ht="15.75">
      <c r="B10" s="31">
        <v>51</v>
      </c>
      <c r="C10" s="31" t="s">
        <v>7</v>
      </c>
      <c r="D10" s="31" t="s">
        <v>0</v>
      </c>
      <c r="E10" s="8">
        <v>57</v>
      </c>
      <c r="F10" s="9">
        <v>1.234</v>
      </c>
      <c r="G10" s="33">
        <f t="shared" si="0"/>
        <v>21.649122807017545</v>
      </c>
    </row>
    <row r="11" spans="2:7" s="5" customFormat="1" ht="15.75">
      <c r="B11" s="31">
        <v>57</v>
      </c>
      <c r="C11" s="31" t="s">
        <v>7</v>
      </c>
      <c r="D11" s="31" t="s">
        <v>0</v>
      </c>
      <c r="E11" s="8">
        <v>58</v>
      </c>
      <c r="F11" s="9">
        <v>1.29</v>
      </c>
      <c r="G11" s="33">
        <f t="shared" si="0"/>
        <v>22.241379310344829</v>
      </c>
    </row>
    <row r="12" spans="2:7" s="5" customFormat="1" ht="15.75">
      <c r="B12" s="31"/>
      <c r="C12" s="31"/>
      <c r="D12" s="31"/>
      <c r="E12" s="8"/>
      <c r="F12" s="9"/>
      <c r="G12" s="33"/>
    </row>
    <row r="13" spans="2:7" s="5" customFormat="1" ht="15.75">
      <c r="B13" s="31" t="s">
        <v>8</v>
      </c>
      <c r="C13" s="31"/>
      <c r="D13" s="31"/>
      <c r="E13" s="18">
        <f>COUNT(E2:E11)</f>
        <v>10</v>
      </c>
      <c r="F13" s="18">
        <f t="shared" ref="F13" si="1">COUNT(F2:F11)</f>
        <v>10</v>
      </c>
      <c r="G13" s="18">
        <f>COUNT(G2:G11)</f>
        <v>10</v>
      </c>
    </row>
    <row r="14" spans="2:7" s="5" customFormat="1" ht="15.75">
      <c r="B14" s="53" t="s">
        <v>9</v>
      </c>
      <c r="C14" s="53"/>
      <c r="D14" s="53"/>
      <c r="E14" s="54">
        <f>AVERAGE(E2:E11)</f>
        <v>58.1</v>
      </c>
      <c r="F14" s="55">
        <f t="shared" ref="F14" si="2">AVERAGE(F2:F11)</f>
        <v>1.2762</v>
      </c>
      <c r="G14" s="54">
        <f>AVERAGE(G2:G11)</f>
        <v>22.101026825776149</v>
      </c>
    </row>
    <row r="15" spans="2:7" s="5" customFormat="1" ht="15.75">
      <c r="B15" s="31" t="s">
        <v>10</v>
      </c>
      <c r="C15" s="31"/>
      <c r="D15" s="31"/>
      <c r="E15" s="18">
        <f>STDEV(E2:E11)</f>
        <v>4.3320510923426134</v>
      </c>
      <c r="F15" s="9">
        <f t="shared" ref="F15" si="3">STDEV(F2:F11)</f>
        <v>2.8893674817240596E-2</v>
      </c>
      <c r="G15" s="18">
        <f>STDEV(G2:G11)</f>
        <v>2.0534864881878723</v>
      </c>
    </row>
    <row r="16" spans="2:7" s="5" customFormat="1" ht="15.75">
      <c r="B16" s="53" t="s">
        <v>11</v>
      </c>
      <c r="C16" s="53"/>
      <c r="D16" s="53"/>
      <c r="E16" s="54">
        <f>CONFIDENCE(0.05,E15,E13)</f>
        <v>2.6849837467235012</v>
      </c>
      <c r="F16" s="55">
        <f t="shared" ref="F16" si="4">CONFIDENCE(0.05,F15,F13)</f>
        <v>1.7908156116749129E-2</v>
      </c>
      <c r="G16" s="54">
        <f>CONFIDENCE(0.05,G15,G13)</f>
        <v>1.272740724283383</v>
      </c>
    </row>
    <row r="17" spans="1:7" s="5" customFormat="1" ht="15.75">
      <c r="B17" s="31"/>
      <c r="C17" s="31"/>
      <c r="D17" s="31"/>
      <c r="E17" s="8"/>
      <c r="F17" s="9"/>
      <c r="G17" s="33"/>
    </row>
    <row r="18" spans="1:7" s="1" customFormat="1" ht="15.75">
      <c r="B18" s="35">
        <v>11</v>
      </c>
      <c r="C18" s="35" t="s">
        <v>7</v>
      </c>
      <c r="D18" s="35" t="s">
        <v>1</v>
      </c>
      <c r="E18" s="3">
        <v>72</v>
      </c>
      <c r="F18" s="4">
        <v>1.363</v>
      </c>
      <c r="G18" s="36">
        <f t="shared" ref="G18:G27" si="5">(F18*1000)/E18</f>
        <v>18.930555555555557</v>
      </c>
    </row>
    <row r="19" spans="1:7" s="1" customFormat="1" ht="15.75">
      <c r="B19" s="35">
        <v>17</v>
      </c>
      <c r="C19" s="35" t="s">
        <v>7</v>
      </c>
      <c r="D19" s="35" t="s">
        <v>1</v>
      </c>
      <c r="E19" s="3">
        <v>71</v>
      </c>
      <c r="F19" s="4">
        <v>1.37</v>
      </c>
      <c r="G19" s="36">
        <f t="shared" si="5"/>
        <v>19.295774647887324</v>
      </c>
    </row>
    <row r="20" spans="1:7" s="1" customFormat="1" ht="15.75">
      <c r="B20" s="35">
        <v>18</v>
      </c>
      <c r="C20" s="35" t="s">
        <v>7</v>
      </c>
      <c r="D20" s="35" t="s">
        <v>1</v>
      </c>
      <c r="E20" s="3">
        <v>71</v>
      </c>
      <c r="F20" s="4">
        <v>1.375</v>
      </c>
      <c r="G20" s="36">
        <f t="shared" si="5"/>
        <v>19.366197183098592</v>
      </c>
    </row>
    <row r="21" spans="1:7" s="1" customFormat="1" ht="15.75">
      <c r="B21" s="35">
        <v>21</v>
      </c>
      <c r="C21" s="35" t="s">
        <v>7</v>
      </c>
      <c r="D21" s="35" t="s">
        <v>1</v>
      </c>
      <c r="E21" s="3">
        <v>73</v>
      </c>
      <c r="F21" s="4">
        <v>1.4379999999999999</v>
      </c>
      <c r="G21" s="36">
        <f t="shared" si="5"/>
        <v>19.698630136986303</v>
      </c>
    </row>
    <row r="22" spans="1:7" s="1" customFormat="1" ht="15.75">
      <c r="A22" s="2"/>
      <c r="B22" s="35">
        <v>24</v>
      </c>
      <c r="C22" s="35" t="s">
        <v>7</v>
      </c>
      <c r="D22" s="35" t="s">
        <v>1</v>
      </c>
      <c r="E22" s="3">
        <v>68</v>
      </c>
      <c r="F22" s="4">
        <v>1.3560000000000001</v>
      </c>
      <c r="G22" s="36">
        <f t="shared" si="5"/>
        <v>19.941176470588236</v>
      </c>
    </row>
    <row r="23" spans="1:7" s="1" customFormat="1" ht="15.75">
      <c r="A23" s="2"/>
      <c r="B23" s="35">
        <v>31</v>
      </c>
      <c r="C23" s="35" t="s">
        <v>7</v>
      </c>
      <c r="D23" s="35" t="s">
        <v>1</v>
      </c>
      <c r="E23" s="3">
        <v>69</v>
      </c>
      <c r="F23" s="4">
        <v>1.657</v>
      </c>
      <c r="G23" s="36">
        <f t="shared" si="5"/>
        <v>24.014492753623188</v>
      </c>
    </row>
    <row r="24" spans="1:7" s="1" customFormat="1" ht="15.75">
      <c r="A24" s="2"/>
      <c r="B24" s="35">
        <v>35</v>
      </c>
      <c r="C24" s="35" t="s">
        <v>7</v>
      </c>
      <c r="D24" s="35" t="s">
        <v>1</v>
      </c>
      <c r="E24" s="3">
        <v>68</v>
      </c>
      <c r="F24" s="4">
        <v>1.742</v>
      </c>
      <c r="G24" s="36">
        <f t="shared" si="5"/>
        <v>25.617647058823529</v>
      </c>
    </row>
    <row r="25" spans="1:7" s="1" customFormat="1" ht="15.75">
      <c r="A25" s="2"/>
      <c r="B25" s="35">
        <v>36</v>
      </c>
      <c r="C25" s="35" t="s">
        <v>7</v>
      </c>
      <c r="D25" s="35" t="s">
        <v>1</v>
      </c>
      <c r="E25" s="3">
        <v>73</v>
      </c>
      <c r="F25" s="4">
        <v>1.512</v>
      </c>
      <c r="G25" s="36">
        <f t="shared" si="5"/>
        <v>20.712328767123289</v>
      </c>
    </row>
    <row r="26" spans="1:7" s="1" customFormat="1" ht="15.75">
      <c r="A26" s="2"/>
      <c r="B26" s="35">
        <v>46</v>
      </c>
      <c r="C26" s="35" t="s">
        <v>7</v>
      </c>
      <c r="D26" s="35" t="s">
        <v>1</v>
      </c>
      <c r="E26" s="3">
        <v>72</v>
      </c>
      <c r="F26" s="4">
        <v>1.6459999999999999</v>
      </c>
      <c r="G26" s="36">
        <f t="shared" si="5"/>
        <v>22.861111111111111</v>
      </c>
    </row>
    <row r="27" spans="1:7" s="1" customFormat="1">
      <c r="A27" s="2"/>
      <c r="B27" s="35">
        <v>48</v>
      </c>
      <c r="C27" s="35" t="s">
        <v>7</v>
      </c>
      <c r="D27" s="35" t="s">
        <v>1</v>
      </c>
      <c r="E27" s="35">
        <v>67</v>
      </c>
      <c r="F27" s="37">
        <v>1.548</v>
      </c>
      <c r="G27" s="36">
        <f t="shared" si="5"/>
        <v>23.104477611940297</v>
      </c>
    </row>
    <row r="28" spans="1:7" s="1" customFormat="1">
      <c r="A28" s="2"/>
      <c r="B28" s="35"/>
      <c r="C28" s="35"/>
      <c r="D28" s="35"/>
      <c r="E28" s="35"/>
      <c r="F28" s="37"/>
      <c r="G28" s="36"/>
    </row>
    <row r="29" spans="1:7" s="1" customFormat="1" ht="15.75">
      <c r="A29" s="2"/>
      <c r="B29" s="35" t="s">
        <v>8</v>
      </c>
      <c r="C29" s="35"/>
      <c r="D29" s="35"/>
      <c r="E29" s="19">
        <f>COUNT(E18:E27)</f>
        <v>10</v>
      </c>
      <c r="F29" s="19">
        <f t="shared" ref="F29" si="6">COUNT(F18:F27)</f>
        <v>10</v>
      </c>
      <c r="G29" s="19">
        <f>COUNT(G18:G27)</f>
        <v>10</v>
      </c>
    </row>
    <row r="30" spans="1:7" s="1" customFormat="1" ht="15.75">
      <c r="A30" s="2"/>
      <c r="B30" s="56" t="s">
        <v>9</v>
      </c>
      <c r="C30" s="56"/>
      <c r="D30" s="56"/>
      <c r="E30" s="57">
        <f>AVERAGE(E18:E27)</f>
        <v>70.400000000000006</v>
      </c>
      <c r="F30" s="58">
        <f t="shared" ref="F30" si="7">AVERAGE(F18:F27)</f>
        <v>1.5007000000000004</v>
      </c>
      <c r="G30" s="57">
        <f>AVERAGE(G18:G27)</f>
        <v>21.354239129673743</v>
      </c>
    </row>
    <row r="31" spans="1:7" s="1" customFormat="1" ht="15.75">
      <c r="A31" s="2"/>
      <c r="B31" s="35" t="s">
        <v>10</v>
      </c>
      <c r="C31" s="35"/>
      <c r="D31" s="35"/>
      <c r="E31" s="19">
        <f>STDEV(E18:E27)</f>
        <v>2.2211108331943938</v>
      </c>
      <c r="F31" s="4">
        <f t="shared" ref="F31" si="8">STDEV(F18:F27)</f>
        <v>0.14253502493539064</v>
      </c>
      <c r="G31" s="19">
        <f>STDEV(G18:G27)</f>
        <v>2.3523335796043487</v>
      </c>
    </row>
    <row r="32" spans="1:7" s="1" customFormat="1" ht="15.75">
      <c r="A32" s="2"/>
      <c r="B32" s="56" t="s">
        <v>11</v>
      </c>
      <c r="C32" s="56"/>
      <c r="D32" s="56"/>
      <c r="E32" s="57">
        <f>CONFIDENCE(0.05,E31,E29)</f>
        <v>1.376633460611731</v>
      </c>
      <c r="F32" s="58">
        <f t="shared" ref="F32" si="9">CONFIDENCE(0.05,F31,F29)</f>
        <v>8.8342500384361922E-2</v>
      </c>
      <c r="G32" s="57">
        <f>CONFIDENCE(0.05,G31,G29)</f>
        <v>1.4579646669619823</v>
      </c>
    </row>
    <row r="33" spans="1:7" s="1" customFormat="1">
      <c r="A33" s="2"/>
      <c r="B33" s="35"/>
      <c r="C33" s="35"/>
      <c r="D33" s="35"/>
      <c r="E33" s="35"/>
      <c r="F33" s="37"/>
      <c r="G33" s="36"/>
    </row>
    <row r="34" spans="1:7" s="5" customFormat="1">
      <c r="A34" s="6"/>
      <c r="B34" s="38">
        <v>1</v>
      </c>
      <c r="C34" s="38" t="s">
        <v>5</v>
      </c>
      <c r="D34" s="38" t="s">
        <v>0</v>
      </c>
      <c r="E34" s="10">
        <v>64</v>
      </c>
      <c r="F34" s="11">
        <v>0.94199999999999995</v>
      </c>
      <c r="G34" s="39">
        <f t="shared" ref="G34:G40" si="10">(F34*1000)/E34</f>
        <v>14.71875</v>
      </c>
    </row>
    <row r="35" spans="1:7" s="5" customFormat="1">
      <c r="A35" s="6"/>
      <c r="B35" s="38">
        <v>4</v>
      </c>
      <c r="C35" s="38" t="s">
        <v>5</v>
      </c>
      <c r="D35" s="38" t="s">
        <v>0</v>
      </c>
      <c r="E35" s="10">
        <v>61</v>
      </c>
      <c r="F35" s="11">
        <v>1.032</v>
      </c>
      <c r="G35" s="39">
        <f t="shared" si="10"/>
        <v>16.918032786885245</v>
      </c>
    </row>
    <row r="36" spans="1:7" s="5" customFormat="1">
      <c r="A36" s="6"/>
      <c r="B36" s="38">
        <v>9</v>
      </c>
      <c r="C36" s="38" t="s">
        <v>5</v>
      </c>
      <c r="D36" s="38" t="s">
        <v>0</v>
      </c>
      <c r="E36" s="10">
        <v>59</v>
      </c>
      <c r="F36" s="11">
        <v>1.06</v>
      </c>
      <c r="G36" s="39">
        <f t="shared" si="10"/>
        <v>17.966101694915253</v>
      </c>
    </row>
    <row r="37" spans="1:7" s="5" customFormat="1">
      <c r="A37" s="6"/>
      <c r="B37" s="38">
        <v>13</v>
      </c>
      <c r="C37" s="38" t="s">
        <v>5</v>
      </c>
      <c r="D37" s="38" t="s">
        <v>0</v>
      </c>
      <c r="E37" s="10">
        <v>55</v>
      </c>
      <c r="F37" s="11">
        <v>1.05</v>
      </c>
      <c r="G37" s="39">
        <f t="shared" si="10"/>
        <v>19.09090909090909</v>
      </c>
    </row>
    <row r="38" spans="1:7" s="5" customFormat="1">
      <c r="A38" s="6"/>
      <c r="B38" s="38">
        <v>14</v>
      </c>
      <c r="C38" s="38" t="s">
        <v>5</v>
      </c>
      <c r="D38" s="38" t="s">
        <v>0</v>
      </c>
      <c r="E38" s="10">
        <v>58</v>
      </c>
      <c r="F38" s="11">
        <v>1.1100000000000001</v>
      </c>
      <c r="G38" s="39">
        <f t="shared" si="10"/>
        <v>19.137931034482758</v>
      </c>
    </row>
    <row r="39" spans="1:7" s="5" customFormat="1">
      <c r="A39" s="6"/>
      <c r="B39" s="38">
        <v>19</v>
      </c>
      <c r="C39" s="38" t="s">
        <v>5</v>
      </c>
      <c r="D39" s="38" t="s">
        <v>0</v>
      </c>
      <c r="E39" s="10">
        <v>59</v>
      </c>
      <c r="F39" s="11">
        <v>1.1599999999999999</v>
      </c>
      <c r="G39" s="39">
        <f t="shared" si="10"/>
        <v>19.661016949152543</v>
      </c>
    </row>
    <row r="40" spans="1:7" s="5" customFormat="1">
      <c r="A40" s="6"/>
      <c r="B40" s="38">
        <v>20</v>
      </c>
      <c r="C40" s="38" t="s">
        <v>5</v>
      </c>
      <c r="D40" s="38" t="s">
        <v>0</v>
      </c>
      <c r="E40" s="10">
        <v>60</v>
      </c>
      <c r="F40" s="11">
        <v>1.18</v>
      </c>
      <c r="G40" s="39">
        <f t="shared" si="10"/>
        <v>19.666666666666668</v>
      </c>
    </row>
    <row r="41" spans="1:7" s="5" customFormat="1">
      <c r="A41" s="6"/>
      <c r="B41" s="38"/>
      <c r="C41" s="38"/>
      <c r="D41" s="38"/>
      <c r="E41" s="10"/>
      <c r="F41" s="11"/>
      <c r="G41" s="39"/>
    </row>
    <row r="42" spans="1:7" s="5" customFormat="1" ht="15.75">
      <c r="A42" s="6"/>
      <c r="B42" s="38" t="s">
        <v>8</v>
      </c>
      <c r="C42" s="38"/>
      <c r="D42" s="38"/>
      <c r="E42" s="20">
        <f>COUNT(E34:E40)</f>
        <v>7</v>
      </c>
      <c r="F42" s="20">
        <f t="shared" ref="F42" si="11">COUNT(F34:F40)</f>
        <v>7</v>
      </c>
      <c r="G42" s="20">
        <f>COUNT(G34:G40)</f>
        <v>7</v>
      </c>
    </row>
    <row r="43" spans="1:7" s="5" customFormat="1" ht="15.75">
      <c r="A43" s="6"/>
      <c r="B43" s="53" t="s">
        <v>9</v>
      </c>
      <c r="C43" s="53"/>
      <c r="D43" s="53"/>
      <c r="E43" s="54">
        <f>AVERAGE(E34:E40)</f>
        <v>59.428571428571431</v>
      </c>
      <c r="F43" s="55">
        <f t="shared" ref="F43:G43" si="12">AVERAGE(F34:F40)</f>
        <v>1.0762857142857143</v>
      </c>
      <c r="G43" s="54">
        <f t="shared" si="12"/>
        <v>18.165629746144511</v>
      </c>
    </row>
    <row r="44" spans="1:7" s="5" customFormat="1" ht="15.75">
      <c r="A44" s="6"/>
      <c r="B44" s="38" t="s">
        <v>10</v>
      </c>
      <c r="C44" s="38"/>
      <c r="D44" s="38"/>
      <c r="E44" s="20">
        <f>STDEV(E34:E40)</f>
        <v>2.7602622373694325</v>
      </c>
      <c r="F44" s="21">
        <f t="shared" ref="F44:G44" si="13">STDEV(F34:F40)</f>
        <v>8.1497881947354453E-2</v>
      </c>
      <c r="G44" s="20">
        <f t="shared" si="13"/>
        <v>1.8151260739135349</v>
      </c>
    </row>
    <row r="45" spans="1:7" s="5" customFormat="1" ht="15.75">
      <c r="A45" s="6"/>
      <c r="B45" s="53" t="s">
        <v>11</v>
      </c>
      <c r="C45" s="53"/>
      <c r="D45" s="53"/>
      <c r="E45" s="54">
        <f>CONFIDENCE(0.05,E44,E42)</f>
        <v>2.0447933071053339</v>
      </c>
      <c r="F45" s="55">
        <f t="shared" ref="F45:G45" si="14">CONFIDENCE(0.05,F44,F42)</f>
        <v>6.03733664479746E-2</v>
      </c>
      <c r="G45" s="54">
        <f t="shared" si="14"/>
        <v>1.3446395046247281</v>
      </c>
    </row>
    <row r="46" spans="1:7" s="5" customFormat="1">
      <c r="A46" s="6"/>
      <c r="B46" s="38"/>
      <c r="C46" s="38"/>
      <c r="D46" s="38"/>
      <c r="E46" s="10"/>
      <c r="F46" s="11"/>
      <c r="G46" s="39"/>
    </row>
    <row r="47" spans="1:7" s="1" customFormat="1" ht="15.75">
      <c r="A47" s="2"/>
      <c r="B47" s="40">
        <v>2</v>
      </c>
      <c r="C47" s="40" t="s">
        <v>5</v>
      </c>
      <c r="D47" s="40" t="s">
        <v>1</v>
      </c>
      <c r="E47" s="12">
        <v>72</v>
      </c>
      <c r="F47" s="13">
        <v>1.157</v>
      </c>
      <c r="G47" s="41">
        <f t="shared" ref="G47:G53" si="15">(F47*1000)/E47</f>
        <v>16.069444444444443</v>
      </c>
    </row>
    <row r="48" spans="1:7" s="1" customFormat="1" ht="15.75">
      <c r="A48" s="2"/>
      <c r="B48" s="40">
        <v>5</v>
      </c>
      <c r="C48" s="40" t="s">
        <v>5</v>
      </c>
      <c r="D48" s="40" t="s">
        <v>1</v>
      </c>
      <c r="E48" s="12">
        <v>70</v>
      </c>
      <c r="F48" s="13">
        <v>1.21</v>
      </c>
      <c r="G48" s="41">
        <f t="shared" si="15"/>
        <v>17.285714285714285</v>
      </c>
    </row>
    <row r="49" spans="1:7" s="1" customFormat="1" ht="15.75">
      <c r="A49" s="2"/>
      <c r="B49" s="40">
        <v>7</v>
      </c>
      <c r="C49" s="40" t="s">
        <v>5</v>
      </c>
      <c r="D49" s="40" t="s">
        <v>1</v>
      </c>
      <c r="E49" s="12">
        <v>73</v>
      </c>
      <c r="F49" s="13">
        <v>1.29</v>
      </c>
      <c r="G49" s="41">
        <f t="shared" si="15"/>
        <v>17.671232876712327</v>
      </c>
    </row>
    <row r="50" spans="1:7" s="1" customFormat="1" ht="15.75">
      <c r="A50" s="2"/>
      <c r="B50" s="40">
        <v>12</v>
      </c>
      <c r="C50" s="40" t="s">
        <v>5</v>
      </c>
      <c r="D50" s="40" t="s">
        <v>1</v>
      </c>
      <c r="E50" s="12">
        <v>75</v>
      </c>
      <c r="F50" s="13">
        <v>1.43</v>
      </c>
      <c r="G50" s="41">
        <f t="shared" si="15"/>
        <v>19.066666666666666</v>
      </c>
    </row>
    <row r="51" spans="1:7" s="1" customFormat="1" ht="15.75">
      <c r="A51" s="2"/>
      <c r="B51" s="40">
        <v>40</v>
      </c>
      <c r="C51" s="40" t="s">
        <v>5</v>
      </c>
      <c r="D51" s="40" t="s">
        <v>1</v>
      </c>
      <c r="E51" s="12">
        <v>68</v>
      </c>
      <c r="F51" s="13">
        <v>1.44</v>
      </c>
      <c r="G51" s="41">
        <f t="shared" si="15"/>
        <v>21.176470588235293</v>
      </c>
    </row>
    <row r="52" spans="1:7" s="1" customFormat="1" ht="15.75">
      <c r="A52" s="2"/>
      <c r="B52" s="40">
        <v>59</v>
      </c>
      <c r="C52" s="40" t="s">
        <v>5</v>
      </c>
      <c r="D52" s="40" t="s">
        <v>1</v>
      </c>
      <c r="E52" s="12">
        <v>69</v>
      </c>
      <c r="F52" s="13">
        <v>1.55</v>
      </c>
      <c r="G52" s="41">
        <f t="shared" si="15"/>
        <v>22.463768115942027</v>
      </c>
    </row>
    <row r="53" spans="1:7" s="1" customFormat="1" ht="15.75">
      <c r="A53" s="2"/>
      <c r="B53" s="40">
        <v>62</v>
      </c>
      <c r="C53" s="40" t="s">
        <v>5</v>
      </c>
      <c r="D53" s="40" t="s">
        <v>1</v>
      </c>
      <c r="E53" s="12">
        <v>66</v>
      </c>
      <c r="F53" s="13">
        <v>1.498</v>
      </c>
      <c r="G53" s="41">
        <f t="shared" si="15"/>
        <v>22.696969696969695</v>
      </c>
    </row>
    <row r="54" spans="1:7" s="1" customFormat="1" ht="15.75">
      <c r="A54" s="2"/>
      <c r="B54" s="40"/>
      <c r="C54" s="40"/>
      <c r="D54" s="40"/>
      <c r="E54" s="12"/>
      <c r="F54" s="13"/>
      <c r="G54" s="41"/>
    </row>
    <row r="55" spans="1:7" s="1" customFormat="1" ht="15.75">
      <c r="A55" s="2"/>
      <c r="B55" s="40" t="s">
        <v>8</v>
      </c>
      <c r="C55" s="40"/>
      <c r="D55" s="40"/>
      <c r="E55" s="22">
        <f>COUNT(E47:E53)</f>
        <v>7</v>
      </c>
      <c r="F55" s="22">
        <f t="shared" ref="F55" si="16">COUNT(F47:F53)</f>
        <v>7</v>
      </c>
      <c r="G55" s="22">
        <f>COUNT(G47:G53)</f>
        <v>7</v>
      </c>
    </row>
    <row r="56" spans="1:7" s="1" customFormat="1" ht="15.75">
      <c r="A56" s="2"/>
      <c r="B56" s="56" t="s">
        <v>9</v>
      </c>
      <c r="C56" s="56"/>
      <c r="D56" s="56"/>
      <c r="E56" s="57">
        <f>AVERAGE(E47:E53)</f>
        <v>70.428571428571431</v>
      </c>
      <c r="F56" s="58">
        <f t="shared" ref="F56" si="17">AVERAGE(F47:F53)</f>
        <v>1.3678571428571427</v>
      </c>
      <c r="G56" s="57">
        <f>AVERAGE(G47:G53)</f>
        <v>19.490038096383532</v>
      </c>
    </row>
    <row r="57" spans="1:7" s="1" customFormat="1" ht="15.75">
      <c r="A57" s="2"/>
      <c r="B57" s="40" t="s">
        <v>10</v>
      </c>
      <c r="C57" s="40"/>
      <c r="D57" s="40"/>
      <c r="E57" s="22">
        <f>STDEV(E47:E53)</f>
        <v>3.1014589500825416</v>
      </c>
      <c r="F57" s="25">
        <f t="shared" ref="F57" si="18">STDEV(F47:F53)</f>
        <v>0.14978921698109635</v>
      </c>
      <c r="G57" s="22">
        <f>STDEV(G47:G53)</f>
        <v>2.6463287544007086</v>
      </c>
    </row>
    <row r="58" spans="1:7" s="1" customFormat="1" ht="15.75">
      <c r="A58" s="2"/>
      <c r="B58" s="56" t="s">
        <v>11</v>
      </c>
      <c r="C58" s="56"/>
      <c r="D58" s="56"/>
      <c r="E58" s="57">
        <f>CONFIDENCE(0.05,E57,E55)</f>
        <v>2.2975507245407885</v>
      </c>
      <c r="F58" s="58">
        <f t="shared" ref="F58" si="19">CONFIDENCE(0.05,F57,F55)</f>
        <v>0.11096336580374735</v>
      </c>
      <c r="G58" s="57">
        <f t="shared" ref="G58" si="20">CONFIDENCE(0.05,G57,G55)</f>
        <v>1.9603917526893773</v>
      </c>
    </row>
    <row r="59" spans="1:7" s="1" customFormat="1" ht="15.75">
      <c r="A59" s="2"/>
      <c r="B59" s="40"/>
      <c r="C59" s="40"/>
      <c r="D59" s="40"/>
      <c r="E59" s="12"/>
      <c r="F59" s="13"/>
      <c r="G59" s="41"/>
    </row>
    <row r="60" spans="1:7" s="5" customFormat="1">
      <c r="A60" s="6"/>
      <c r="B60" s="42">
        <v>3</v>
      </c>
      <c r="C60" s="42" t="s">
        <v>6</v>
      </c>
      <c r="D60" s="42" t="s">
        <v>0</v>
      </c>
      <c r="E60" s="42">
        <v>69</v>
      </c>
      <c r="F60" s="43">
        <v>1.1339999999999999</v>
      </c>
      <c r="G60" s="44">
        <f t="shared" ref="G60:G73" si="21">(F60*1000)/E60</f>
        <v>16.434782608695652</v>
      </c>
    </row>
    <row r="61" spans="1:7" s="5" customFormat="1">
      <c r="A61" s="6"/>
      <c r="B61" s="42">
        <v>6</v>
      </c>
      <c r="C61" s="42" t="s">
        <v>6</v>
      </c>
      <c r="D61" s="42" t="s">
        <v>0</v>
      </c>
      <c r="E61" s="42">
        <v>68</v>
      </c>
      <c r="F61" s="43">
        <v>1.1819999999999999</v>
      </c>
      <c r="G61" s="44">
        <f t="shared" si="21"/>
        <v>17.382352941176471</v>
      </c>
    </row>
    <row r="62" spans="1:7" s="5" customFormat="1">
      <c r="A62" s="6"/>
      <c r="B62" s="42">
        <v>8</v>
      </c>
      <c r="C62" s="42" t="s">
        <v>6</v>
      </c>
      <c r="D62" s="42" t="s">
        <v>0</v>
      </c>
      <c r="E62" s="42">
        <v>65</v>
      </c>
      <c r="F62" s="43">
        <v>1.163</v>
      </c>
      <c r="G62" s="44">
        <f t="shared" si="21"/>
        <v>17.892307692307693</v>
      </c>
    </row>
    <row r="63" spans="1:7" s="5" customFormat="1">
      <c r="A63" s="6"/>
      <c r="B63" s="42">
        <v>10</v>
      </c>
      <c r="C63" s="42" t="s">
        <v>6</v>
      </c>
      <c r="D63" s="42" t="s">
        <v>0</v>
      </c>
      <c r="E63" s="42">
        <v>53</v>
      </c>
      <c r="F63" s="43">
        <v>0.97</v>
      </c>
      <c r="G63" s="44">
        <f t="shared" si="21"/>
        <v>18.30188679245283</v>
      </c>
    </row>
    <row r="64" spans="1:7" s="5" customFormat="1">
      <c r="A64" s="6"/>
      <c r="B64" s="42">
        <v>15</v>
      </c>
      <c r="C64" s="42" t="s">
        <v>6</v>
      </c>
      <c r="D64" s="42" t="s">
        <v>0</v>
      </c>
      <c r="E64" s="42">
        <v>58</v>
      </c>
      <c r="F64" s="43">
        <v>1.1180000000000001</v>
      </c>
      <c r="G64" s="44">
        <f t="shared" si="21"/>
        <v>19.275862068965516</v>
      </c>
    </row>
    <row r="65" spans="1:7" s="5" customFormat="1">
      <c r="A65" s="6"/>
      <c r="B65" s="42">
        <v>23</v>
      </c>
      <c r="C65" s="42" t="s">
        <v>6</v>
      </c>
      <c r="D65" s="42" t="s">
        <v>0</v>
      </c>
      <c r="E65" s="42">
        <v>62</v>
      </c>
      <c r="F65" s="43">
        <v>1.2310000000000001</v>
      </c>
      <c r="G65" s="44">
        <f t="shared" si="21"/>
        <v>19.85483870967742</v>
      </c>
    </row>
    <row r="66" spans="1:7" s="5" customFormat="1">
      <c r="A66" s="6"/>
      <c r="B66" s="42">
        <v>29</v>
      </c>
      <c r="C66" s="42" t="s">
        <v>6</v>
      </c>
      <c r="D66" s="42" t="s">
        <v>0</v>
      </c>
      <c r="E66" s="42">
        <v>64</v>
      </c>
      <c r="F66" s="43">
        <v>1.32</v>
      </c>
      <c r="G66" s="44">
        <f t="shared" si="21"/>
        <v>20.625</v>
      </c>
    </row>
    <row r="67" spans="1:7" s="5" customFormat="1">
      <c r="A67" s="6"/>
      <c r="B67" s="42">
        <v>37</v>
      </c>
      <c r="C67" s="42" t="s">
        <v>6</v>
      </c>
      <c r="D67" s="42" t="s">
        <v>0</v>
      </c>
      <c r="E67" s="42">
        <v>57</v>
      </c>
      <c r="F67" s="43">
        <v>1.1850000000000001</v>
      </c>
      <c r="G67" s="44">
        <f t="shared" si="21"/>
        <v>20.789473684210527</v>
      </c>
    </row>
    <row r="68" spans="1:7" s="5" customFormat="1" ht="15.75">
      <c r="A68" s="6"/>
      <c r="B68" s="42">
        <v>38</v>
      </c>
      <c r="C68" s="42" t="s">
        <v>6</v>
      </c>
      <c r="D68" s="42" t="s">
        <v>0</v>
      </c>
      <c r="E68" s="14">
        <v>57</v>
      </c>
      <c r="F68" s="15">
        <v>1.1850000000000001</v>
      </c>
      <c r="G68" s="44">
        <f t="shared" si="21"/>
        <v>20.789473684210527</v>
      </c>
    </row>
    <row r="69" spans="1:7" s="5" customFormat="1">
      <c r="A69" s="6"/>
      <c r="B69" s="42">
        <v>39</v>
      </c>
      <c r="C69" s="42" t="s">
        <v>6</v>
      </c>
      <c r="D69" s="42" t="s">
        <v>0</v>
      </c>
      <c r="E69" s="42">
        <v>67</v>
      </c>
      <c r="F69" s="43">
        <v>1.415</v>
      </c>
      <c r="G69" s="44">
        <f t="shared" si="21"/>
        <v>21.119402985074625</v>
      </c>
    </row>
    <row r="70" spans="1:7" s="7" customFormat="1" ht="15.75">
      <c r="A70" s="6"/>
      <c r="B70" s="42">
        <v>41</v>
      </c>
      <c r="C70" s="42" t="s">
        <v>6</v>
      </c>
      <c r="D70" s="42" t="s">
        <v>0</v>
      </c>
      <c r="E70" s="14">
        <v>54</v>
      </c>
      <c r="F70" s="15">
        <v>1.145</v>
      </c>
      <c r="G70" s="44">
        <f t="shared" si="21"/>
        <v>21.203703703703702</v>
      </c>
    </row>
    <row r="71" spans="1:7" s="7" customFormat="1">
      <c r="A71" s="6"/>
      <c r="B71" s="42">
        <v>43</v>
      </c>
      <c r="C71" s="42" t="s">
        <v>6</v>
      </c>
      <c r="D71" s="42" t="s">
        <v>0</v>
      </c>
      <c r="E71" s="42">
        <v>61</v>
      </c>
      <c r="F71" s="43">
        <v>1.3029999999999999</v>
      </c>
      <c r="G71" s="44">
        <f t="shared" si="21"/>
        <v>21.360655737704917</v>
      </c>
    </row>
    <row r="72" spans="1:7" s="5" customFormat="1" ht="15.75">
      <c r="B72" s="42">
        <v>53</v>
      </c>
      <c r="C72" s="42" t="s">
        <v>6</v>
      </c>
      <c r="D72" s="42" t="s">
        <v>0</v>
      </c>
      <c r="E72" s="14">
        <v>53</v>
      </c>
      <c r="F72" s="15">
        <v>1.165</v>
      </c>
      <c r="G72" s="44">
        <f t="shared" si="21"/>
        <v>21.981132075471699</v>
      </c>
    </row>
    <row r="73" spans="1:7" s="5" customFormat="1">
      <c r="B73" s="42">
        <v>54</v>
      </c>
      <c r="C73" s="42" t="s">
        <v>6</v>
      </c>
      <c r="D73" s="42" t="s">
        <v>0</v>
      </c>
      <c r="E73" s="42">
        <v>55</v>
      </c>
      <c r="F73" s="43">
        <v>1.21</v>
      </c>
      <c r="G73" s="44">
        <f t="shared" si="21"/>
        <v>22</v>
      </c>
    </row>
    <row r="74" spans="1:7" s="5" customFormat="1">
      <c r="B74" s="42"/>
      <c r="C74" s="42"/>
      <c r="D74" s="42"/>
      <c r="E74" s="42"/>
      <c r="F74" s="43"/>
      <c r="G74" s="44"/>
    </row>
    <row r="75" spans="1:7" s="5" customFormat="1" ht="15.75">
      <c r="B75" s="42" t="s">
        <v>8</v>
      </c>
      <c r="C75" s="42"/>
      <c r="D75" s="42"/>
      <c r="E75" s="23">
        <f>COUNT(E60:E73)</f>
        <v>14</v>
      </c>
      <c r="F75" s="23">
        <f t="shared" ref="F75" si="22">COUNT(F60:F73)</f>
        <v>14</v>
      </c>
      <c r="G75" s="23">
        <f>COUNT(G60:G73)</f>
        <v>14</v>
      </c>
    </row>
    <row r="76" spans="1:7" s="5" customFormat="1" ht="15.75">
      <c r="B76" s="53" t="s">
        <v>9</v>
      </c>
      <c r="C76" s="53"/>
      <c r="D76" s="53"/>
      <c r="E76" s="54">
        <f>AVERAGE(E60:E73)</f>
        <v>60.214285714285715</v>
      </c>
      <c r="F76" s="55">
        <f t="shared" ref="F76" si="23">AVERAGE(F60:F73)</f>
        <v>1.1947142857142858</v>
      </c>
      <c r="G76" s="54">
        <f>AVERAGE(G60:G73)</f>
        <v>19.929348048832257</v>
      </c>
    </row>
    <row r="77" spans="1:7" s="5" customFormat="1" ht="15.75">
      <c r="B77" s="42" t="s">
        <v>10</v>
      </c>
      <c r="C77" s="42"/>
      <c r="D77" s="42"/>
      <c r="E77" s="23">
        <f>STDEV(E60:E73)</f>
        <v>5.6864017476049824</v>
      </c>
      <c r="F77" s="15">
        <f t="shared" ref="F77" si="24">STDEV(F60:F73)</f>
        <v>0.10461536037491373</v>
      </c>
      <c r="G77" s="23">
        <f>STDEV(G60:G73)</f>
        <v>1.786267415855944</v>
      </c>
    </row>
    <row r="78" spans="1:7" s="5" customFormat="1" ht="15.75">
      <c r="B78" s="53" t="s">
        <v>11</v>
      </c>
      <c r="C78" s="53"/>
      <c r="D78" s="53"/>
      <c r="E78" s="54">
        <f>CONFIDENCE(0.05,E77,E75)</f>
        <v>2.978664659764783</v>
      </c>
      <c r="F78" s="55">
        <f t="shared" ref="F78:G78" si="25">CONFIDENCE(0.05,F77,F75)</f>
        <v>5.4799870049378627E-2</v>
      </c>
      <c r="G78" s="54">
        <f t="shared" si="25"/>
        <v>0.93568690019843381</v>
      </c>
    </row>
    <row r="79" spans="1:7" s="5" customFormat="1">
      <c r="B79" s="42"/>
      <c r="C79" s="42"/>
      <c r="D79" s="42"/>
      <c r="E79" s="42"/>
      <c r="F79" s="43"/>
      <c r="G79" s="44"/>
    </row>
    <row r="80" spans="1:7" s="1" customFormat="1">
      <c r="B80" s="45">
        <v>25</v>
      </c>
      <c r="C80" s="45" t="s">
        <v>6</v>
      </c>
      <c r="D80" s="45" t="s">
        <v>1</v>
      </c>
      <c r="E80" s="45">
        <v>78</v>
      </c>
      <c r="F80" s="46">
        <v>1.5669999999999999</v>
      </c>
      <c r="G80" s="47">
        <f t="shared" ref="G80:G93" si="26">(F80*1000)/E80</f>
        <v>20.089743589743591</v>
      </c>
    </row>
    <row r="81" spans="2:7" s="1" customFormat="1">
      <c r="B81" s="45">
        <v>27</v>
      </c>
      <c r="C81" s="45" t="s">
        <v>6</v>
      </c>
      <c r="D81" s="45" t="s">
        <v>1</v>
      </c>
      <c r="E81" s="45">
        <v>78</v>
      </c>
      <c r="F81" s="46">
        <v>1.589</v>
      </c>
      <c r="G81" s="47">
        <f t="shared" si="26"/>
        <v>20.371794871794872</v>
      </c>
    </row>
    <row r="82" spans="2:7" s="1" customFormat="1">
      <c r="B82" s="45">
        <v>28</v>
      </c>
      <c r="C82" s="45" t="s">
        <v>6</v>
      </c>
      <c r="D82" s="45" t="s">
        <v>1</v>
      </c>
      <c r="E82" s="45">
        <v>75</v>
      </c>
      <c r="F82" s="46">
        <v>1.534</v>
      </c>
      <c r="G82" s="47">
        <f t="shared" si="26"/>
        <v>20.453333333333333</v>
      </c>
    </row>
    <row r="83" spans="2:7" s="1" customFormat="1">
      <c r="B83" s="45">
        <v>33</v>
      </c>
      <c r="C83" s="45" t="s">
        <v>6</v>
      </c>
      <c r="D83" s="45" t="s">
        <v>1</v>
      </c>
      <c r="E83" s="45">
        <v>67</v>
      </c>
      <c r="F83" s="46">
        <v>1.67</v>
      </c>
      <c r="G83" s="47">
        <f t="shared" si="26"/>
        <v>24.925373134328357</v>
      </c>
    </row>
    <row r="84" spans="2:7" s="1" customFormat="1">
      <c r="B84" s="45">
        <v>44</v>
      </c>
      <c r="C84" s="45" t="s">
        <v>6</v>
      </c>
      <c r="D84" s="45" t="s">
        <v>1</v>
      </c>
      <c r="E84" s="45">
        <v>70</v>
      </c>
      <c r="F84" s="46">
        <v>1.593</v>
      </c>
      <c r="G84" s="47">
        <f t="shared" si="26"/>
        <v>22.757142857142856</v>
      </c>
    </row>
    <row r="85" spans="2:7" s="1" customFormat="1">
      <c r="B85" s="45">
        <v>45</v>
      </c>
      <c r="C85" s="45" t="s">
        <v>6</v>
      </c>
      <c r="D85" s="45" t="s">
        <v>1</v>
      </c>
      <c r="E85" s="45">
        <v>68</v>
      </c>
      <c r="F85" s="46">
        <v>1.55</v>
      </c>
      <c r="G85" s="47">
        <f t="shared" si="26"/>
        <v>22.794117647058822</v>
      </c>
    </row>
    <row r="86" spans="2:7" s="1" customFormat="1">
      <c r="B86" s="45">
        <v>49</v>
      </c>
      <c r="C86" s="45" t="s">
        <v>6</v>
      </c>
      <c r="D86" s="45" t="s">
        <v>1</v>
      </c>
      <c r="E86" s="45">
        <v>67</v>
      </c>
      <c r="F86" s="46">
        <v>1.5629999999999999</v>
      </c>
      <c r="G86" s="47">
        <f t="shared" si="26"/>
        <v>23.328358208955223</v>
      </c>
    </row>
    <row r="87" spans="2:7" s="1" customFormat="1" ht="15.75">
      <c r="B87" s="45">
        <v>50</v>
      </c>
      <c r="C87" s="45" t="s">
        <v>6</v>
      </c>
      <c r="D87" s="45" t="s">
        <v>1</v>
      </c>
      <c r="E87" s="16">
        <v>69</v>
      </c>
      <c r="F87" s="17">
        <v>1.4790000000000001</v>
      </c>
      <c r="G87" s="47">
        <f t="shared" si="26"/>
        <v>21.434782608695652</v>
      </c>
    </row>
    <row r="88" spans="2:7" s="1" customFormat="1">
      <c r="B88" s="45">
        <v>52</v>
      </c>
      <c r="C88" s="45" t="s">
        <v>6</v>
      </c>
      <c r="D88" s="45" t="s">
        <v>1</v>
      </c>
      <c r="E88" s="45">
        <v>67</v>
      </c>
      <c r="F88" s="46">
        <v>1.4650000000000001</v>
      </c>
      <c r="G88" s="47">
        <f t="shared" si="26"/>
        <v>21.865671641791046</v>
      </c>
    </row>
    <row r="89" spans="2:7" s="1" customFormat="1">
      <c r="B89" s="45">
        <v>55</v>
      </c>
      <c r="C89" s="45" t="s">
        <v>6</v>
      </c>
      <c r="D89" s="45" t="s">
        <v>1</v>
      </c>
      <c r="E89" s="45">
        <v>79</v>
      </c>
      <c r="F89" s="46">
        <v>1.752</v>
      </c>
      <c r="G89" s="47">
        <f t="shared" si="26"/>
        <v>22.177215189873419</v>
      </c>
    </row>
    <row r="90" spans="2:7" s="1" customFormat="1">
      <c r="B90" s="45">
        <v>56</v>
      </c>
      <c r="C90" s="45" t="s">
        <v>6</v>
      </c>
      <c r="D90" s="45" t="s">
        <v>1</v>
      </c>
      <c r="E90" s="45">
        <v>73</v>
      </c>
      <c r="F90" s="46">
        <v>1.623</v>
      </c>
      <c r="G90" s="47">
        <f t="shared" si="26"/>
        <v>22.232876712328768</v>
      </c>
    </row>
    <row r="91" spans="2:7" s="1" customFormat="1">
      <c r="B91" s="45">
        <v>58</v>
      </c>
      <c r="C91" s="45" t="s">
        <v>6</v>
      </c>
      <c r="D91" s="45" t="s">
        <v>1</v>
      </c>
      <c r="E91" s="45">
        <v>72</v>
      </c>
      <c r="F91" s="46">
        <v>1.6160000000000001</v>
      </c>
      <c r="G91" s="47">
        <f t="shared" si="26"/>
        <v>22.444444444444443</v>
      </c>
    </row>
    <row r="92" spans="2:7" s="1" customFormat="1" ht="15.75">
      <c r="B92" s="45">
        <v>60</v>
      </c>
      <c r="C92" s="45" t="s">
        <v>6</v>
      </c>
      <c r="D92" s="45" t="s">
        <v>1</v>
      </c>
      <c r="E92" s="16">
        <v>62</v>
      </c>
      <c r="F92" s="17">
        <v>1.3979999999999999</v>
      </c>
      <c r="G92" s="47">
        <f t="shared" si="26"/>
        <v>22.548387096774192</v>
      </c>
    </row>
    <row r="93" spans="2:7" s="1" customFormat="1" ht="15.75">
      <c r="B93" s="45">
        <v>61</v>
      </c>
      <c r="C93" s="45" t="s">
        <v>6</v>
      </c>
      <c r="D93" s="45" t="s">
        <v>1</v>
      </c>
      <c r="E93" s="16">
        <v>67</v>
      </c>
      <c r="F93" s="17">
        <v>1.5129999999999999</v>
      </c>
      <c r="G93" s="47">
        <f t="shared" si="26"/>
        <v>22.582089552238806</v>
      </c>
    </row>
    <row r="94" spans="2:7">
      <c r="B94" s="48"/>
      <c r="C94" s="48"/>
      <c r="D94" s="48"/>
      <c r="E94" s="48"/>
      <c r="F94" s="49"/>
      <c r="G94" s="50"/>
    </row>
    <row r="95" spans="2:7" ht="15.75">
      <c r="B95" s="45" t="s">
        <v>8</v>
      </c>
      <c r="C95" s="48"/>
      <c r="D95" s="48"/>
      <c r="E95" s="24">
        <f>COUNT(E80:E93)</f>
        <v>14</v>
      </c>
      <c r="F95" s="24">
        <f t="shared" ref="F95" si="27">COUNT(F80:F93)</f>
        <v>14</v>
      </c>
      <c r="G95" s="24">
        <f>COUNT(G80:G93)</f>
        <v>14</v>
      </c>
    </row>
    <row r="96" spans="2:7" ht="15.75">
      <c r="B96" s="56" t="s">
        <v>9</v>
      </c>
      <c r="C96" s="59"/>
      <c r="D96" s="59"/>
      <c r="E96" s="57">
        <f>AVERAGE(E80:E93)</f>
        <v>70.857142857142861</v>
      </c>
      <c r="F96" s="58">
        <f t="shared" ref="F96" si="28">AVERAGE(F80:F93)</f>
        <v>1.5651428571428572</v>
      </c>
      <c r="G96" s="57">
        <f>AVERAGE(G80:G93)</f>
        <v>22.143237920607383</v>
      </c>
    </row>
    <row r="97" spans="2:7" ht="15.75">
      <c r="B97" s="45" t="s">
        <v>10</v>
      </c>
      <c r="C97" s="51"/>
      <c r="D97" s="51"/>
      <c r="E97" s="24">
        <f>STDEV(E80:E93)</f>
        <v>5.1269595556932774</v>
      </c>
      <c r="F97" s="17">
        <f t="shared" ref="F97" si="29">STDEV(F80:F93)</f>
        <v>8.8796099310427604E-2</v>
      </c>
      <c r="G97" s="24">
        <f>STDEV(G80:G93)</f>
        <v>1.2767609440211407</v>
      </c>
    </row>
    <row r="98" spans="2:7" ht="15.75">
      <c r="B98" s="56" t="s">
        <v>11</v>
      </c>
      <c r="C98" s="59"/>
      <c r="D98" s="59"/>
      <c r="E98" s="57">
        <f>CONFIDENCE(0.05,E97,E95)</f>
        <v>2.6856163033185294</v>
      </c>
      <c r="F98" s="58">
        <f t="shared" ref="F98" si="30">CONFIDENCE(0.05,F97,F95)</f>
        <v>4.6513386616120658E-2</v>
      </c>
      <c r="G98" s="57">
        <f t="shared" ref="G98" si="31">CONFIDENCE(0.05,G97,G95)</f>
        <v>0.66879599291862768</v>
      </c>
    </row>
    <row r="99" spans="2:7">
      <c r="B99" s="51"/>
      <c r="C99" s="51"/>
      <c r="D99" s="51"/>
      <c r="E99" s="51"/>
      <c r="F99" s="52"/>
      <c r="G99" s="5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1" sqref="D1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Lacombe</dc:creator>
  <cp:lastModifiedBy>A Lacombe</cp:lastModifiedBy>
  <dcterms:created xsi:type="dcterms:W3CDTF">2010-06-03T22:46:06Z</dcterms:created>
  <dcterms:modified xsi:type="dcterms:W3CDTF">2011-08-30T20:28:41Z</dcterms:modified>
</cp:coreProperties>
</file>